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2. Bear Bull Traders\1. Psychology Center\Understanding Your Trading Mind Course\Session 1\"/>
    </mc:Choice>
  </mc:AlternateContent>
  <xr:revisionPtr revIDLastSave="0" documentId="13_ncr:1_{D618011B-41C1-49A7-AE57-26A317F89D69}" xr6:coauthVersionLast="47" xr6:coauthVersionMax="47" xr10:uidLastSave="{00000000-0000-0000-0000-000000000000}"/>
  <bookViews>
    <workbookView xWindow="-28920" yWindow="-90" windowWidth="29040" windowHeight="16440" xr2:uid="{00000000-000D-0000-FFFF-FFFF00000000}"/>
  </bookViews>
  <sheets>
    <sheet name="Trade Log" sheetId="1" r:id="rId1"/>
    <sheet name="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B11" i="2"/>
  <c r="E10" i="2"/>
  <c r="B10" i="2"/>
  <c r="E9" i="2"/>
  <c r="B9" i="2"/>
  <c r="E8" i="2"/>
  <c r="B8" i="2"/>
  <c r="E7" i="2"/>
  <c r="B7" i="2"/>
  <c r="B3" i="2" s="1"/>
</calcChain>
</file>

<file path=xl/sharedStrings.xml><?xml version="1.0" encoding="utf-8"?>
<sst xmlns="http://schemas.openxmlformats.org/spreadsheetml/2006/main" count="21" uniqueCount="21">
  <si>
    <t>Date</t>
  </si>
  <si>
    <t>Ticker</t>
  </si>
  <si>
    <t>Thought Before Entry</t>
  </si>
  <si>
    <t>Emotion</t>
  </si>
  <si>
    <t>Followed Plan (Y/N)</t>
  </si>
  <si>
    <t>Mistake Category</t>
  </si>
  <si>
    <t>SMART TRACKER DASHBOARD</t>
  </si>
  <si>
    <t>Most Frequent Mistake</t>
  </si>
  <si>
    <t>Mistake Counts</t>
  </si>
  <si>
    <t>Emotion Counts</t>
  </si>
  <si>
    <t>Early entry</t>
  </si>
  <si>
    <t>Urgency</t>
  </si>
  <si>
    <t>Late entry</t>
  </si>
  <si>
    <t>Fear</t>
  </si>
  <si>
    <t>Early exit</t>
  </si>
  <si>
    <t>Greed</t>
  </si>
  <si>
    <t>Over-sizing</t>
  </si>
  <si>
    <t>Frustration</t>
  </si>
  <si>
    <t>Revenge trade</t>
  </si>
  <si>
    <t>Confidence</t>
  </si>
  <si>
    <t>Strategy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</si>
</sst>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4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0" fillId="0" borderId="1" xfId="0" applyBorder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radeLogTable" displayName="TradeLogTable" ref="A1:G201">
  <autoFilter ref="A1:G201" xr:uid="{00000000-0009-0000-0100-000001000000}"/>
  <tableColumns count="7">
    <tableColumn id="1" xr3:uid="{00000000-0010-0000-0000-000001000000}" name="Date"/>
    <tableColumn id="2" xr3:uid="{00000000-0010-0000-0000-000002000000}" name="Ticker"/>
    <tableColumn id="3" xr3:uid="{00000000-0010-0000-0000-000003000000}" name="Strategy"/>
    <tableColumn id="4" xr3:uid="{00000000-0010-0000-0000-000004000000}" name="Thought Before Entry"/>
    <tableColumn id="5" xr3:uid="{00000000-0010-0000-0000-000005000000}" name="Emotion"/>
    <tableColumn id="6" xr3:uid="{00000000-0010-0000-0000-000006000000}" name="Followed Plan (Y/N)"/>
    <tableColumn id="7" xr3:uid="{00000000-0010-0000-0000-000007000000}" name="Mistake Categor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"/>
  <sheetViews>
    <sheetView tabSelected="1" workbookViewId="0">
      <selection activeCell="G2" sqref="G2"/>
    </sheetView>
  </sheetViews>
  <sheetFormatPr defaultRowHeight="15" x14ac:dyDescent="0.25"/>
  <cols>
    <col min="1" max="2" width="12" customWidth="1"/>
    <col min="3" max="3" width="15" customWidth="1"/>
    <col min="4" max="4" width="25" customWidth="1"/>
    <col min="5" max="5" width="12" customWidth="1"/>
    <col min="6" max="6" width="18" customWidth="1"/>
    <col min="7" max="7" width="20" customWidth="1"/>
  </cols>
  <sheetData>
    <row r="1" spans="1:7" x14ac:dyDescent="0.25">
      <c r="A1" s="1" t="s">
        <v>0</v>
      </c>
      <c r="B1" s="1" t="s">
        <v>1</v>
      </c>
      <c r="C1" s="5" t="s">
        <v>20</v>
      </c>
      <c r="D1" s="1" t="s">
        <v>2</v>
      </c>
      <c r="E1" s="1" t="s">
        <v>3</v>
      </c>
      <c r="F1" s="1" t="s">
        <v>4</v>
      </c>
      <c r="G1" s="1" t="s">
        <v>5</v>
      </c>
    </row>
  </sheetData>
  <pageMargins left="0.75" right="0.75" top="1" bottom="1" header="0.5" footer="0.5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6FFC1D-4643-48EE-8F66-1A55855B28E0}">
          <x14:formula1>
            <xm:f>Summary!$A$7:$A$11</xm:f>
          </x14:formula1>
          <xm:sqref>G2:G201</xm:sqref>
        </x14:dataValidation>
        <x14:dataValidation type="list" allowBlank="1" showInputMessage="1" showErrorMessage="1" xr:uid="{31DBFD4E-39BA-498F-A511-32953EA24C7C}">
          <x14:formula1>
            <xm:f>Summary!$D$7:$D$11</xm:f>
          </x14:formula1>
          <xm:sqref>E2:E201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workbookViewId="0">
      <selection activeCell="A7" sqref="A7:A11"/>
    </sheetView>
  </sheetViews>
  <sheetFormatPr defaultRowHeight="15" x14ac:dyDescent="0.25"/>
  <cols>
    <col min="1" max="1" width="22" customWidth="1"/>
    <col min="2" max="2" width="18" customWidth="1"/>
    <col min="4" max="4" width="22" customWidth="1"/>
    <col min="5" max="5" width="18" customWidth="1"/>
  </cols>
  <sheetData>
    <row r="1" spans="1:5" ht="18.75" x14ac:dyDescent="0.3">
      <c r="A1" s="2" t="s">
        <v>6</v>
      </c>
    </row>
    <row r="3" spans="1:5" x14ac:dyDescent="0.25">
      <c r="A3" s="3" t="s">
        <v>7</v>
      </c>
      <c r="B3" t="str">
        <f>INDEX(A7:A11, MATCH(MAX(B7:B11), B7:B11, 0))</f>
        <v>Early entry</v>
      </c>
    </row>
    <row r="6" spans="1:5" x14ac:dyDescent="0.25">
      <c r="A6" s="3" t="s">
        <v>8</v>
      </c>
      <c r="D6" s="3" t="s">
        <v>9</v>
      </c>
    </row>
    <row r="7" spans="1:5" x14ac:dyDescent="0.25">
      <c r="A7" s="4" t="s">
        <v>10</v>
      </c>
      <c r="B7" s="4">
        <f>COUNTIF('Trade Log'!G:G, "Early entry")</f>
        <v>0</v>
      </c>
      <c r="D7" s="4" t="s">
        <v>11</v>
      </c>
      <c r="E7" s="4">
        <f>COUNTIF('Trade Log'!E:E, "Urgency")</f>
        <v>0</v>
      </c>
    </row>
    <row r="8" spans="1:5" x14ac:dyDescent="0.25">
      <c r="A8" s="4" t="s">
        <v>12</v>
      </c>
      <c r="B8" s="4">
        <f>COUNTIF('Trade Log'!G:G, "Late entry")</f>
        <v>0</v>
      </c>
      <c r="D8" s="4" t="s">
        <v>13</v>
      </c>
      <c r="E8" s="4">
        <f>COUNTIF('Trade Log'!E:E, "Fear")</f>
        <v>0</v>
      </c>
    </row>
    <row r="9" spans="1:5" x14ac:dyDescent="0.25">
      <c r="A9" s="4" t="s">
        <v>14</v>
      </c>
      <c r="B9" s="4">
        <f>COUNTIF('Trade Log'!G:G, "Early exit")</f>
        <v>0</v>
      </c>
      <c r="D9" s="4" t="s">
        <v>15</v>
      </c>
      <c r="E9" s="4">
        <f>COUNTIF('Trade Log'!E:E, "Greed")</f>
        <v>0</v>
      </c>
    </row>
    <row r="10" spans="1:5" x14ac:dyDescent="0.25">
      <c r="A10" s="4" t="s">
        <v>16</v>
      </c>
      <c r="B10" s="4">
        <f>COUNTIF('Trade Log'!G:G, "Over-sizing")</f>
        <v>0</v>
      </c>
      <c r="D10" s="4" t="s">
        <v>17</v>
      </c>
      <c r="E10" s="4">
        <f>COUNTIF('Trade Log'!E:E, "Frustration")</f>
        <v>0</v>
      </c>
    </row>
    <row r="11" spans="1:5" x14ac:dyDescent="0.25">
      <c r="A11" s="4" t="s">
        <v>18</v>
      </c>
      <c r="B11" s="4">
        <f>COUNTIF('Trade Log'!G:G, "Revenge trade")</f>
        <v>0</v>
      </c>
      <c r="D11" s="4" t="s">
        <v>19</v>
      </c>
      <c r="E11" s="4">
        <f>COUNTIF('Trade Log'!E:E, "Confidence")</f>
        <v>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9 J K J X K B T H v i l A A A A 9 g A A A B I A H A B D b 2 5 m a W c v U G F j a 2 F n Z S 5 4 b W w g o h g A K K A U A A A A A A A A A A A A A A A A A A A A A A A A A A A A h Y + / D o I w G M R f h X S n L R j / h H y U w V U S E 6 J x b U q F R v g w U C z v 5 u A j + Q p i F H V z u O H u f s P d / X q D Z K g r 7 6 L b z j Q Y k 4 B y 4 m l U T W 6 w i E l v j / 6 K J A K 2 U p 1 k o b 0 R x i 4 a u j w m p b X n i D H n H H U z 2 r Q F C z k P 2 C H d Z K r U t S Q f 2 P y H f Y O d l a g 0 E b B / j R E h D e a j l g v K g U 0 h p A a / Q D j u f b Y / I a z 7 y v a t F h r 9 X Q Z s s s D e H 8 Q D U E s D B B Q A A g A I A P S S i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0 k o l c K I p H u A 4 A A A A R A A A A E w A c A E Z v c m 1 1 b G F z L 1 N l Y 3 R p b 2 4 x L m 0 g o h g A K K A U A A A A A A A A A A A A A A A A A A A A A A A A A A A A K 0 5 N L s n M z 1 M I h t C G 1 g B Q S w E C L Q A U A A I A C A D 0 k o l c o F M e + K U A A A D 2 A A A A E g A A A A A A A A A A A A A A A A A A A A A A Q 2 9 u Z m l n L 1 B h Y 2 t h Z 2 U u e G 1 s U E s B A i 0 A F A A C A A g A 9 J K J X A / K 6 a u k A A A A 6 Q A A A B M A A A A A A A A A A A A A A A A A 8 Q A A A F t D b 2 5 0 Z W 5 0 X 1 R 5 c G V z X S 5 4 b W x Q S w E C L Q A U A A I A C A D 0 k o l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x k d 4 A w c / x k K T t P J U z 5 L / t A A A A A A C A A A A A A A Q Z g A A A A E A A C A A A A C c D x y + U 2 0 C 4 H Z T 6 6 U g f D U 9 y K c 6 V o z x D q J k C L 4 9 l n l E e w A A A A A O g A A A A A I A A C A A A A B H g l 3 M v b t S h i s o W y 9 l c n R S l y O Q v R 3 + d / 4 m b C 5 B 5 W a 0 9 F A A A A D z D C L K k Q T m V o B p S N + g G V b f 4 T Z V 3 o L R a M X D F 7 b v L i 8 P b J B Q i 1 b J Y X 6 f 1 G O z N n F U J W / L h B G C H 0 5 v Y x h N A e f y / 0 j p 2 A I F v j q l 0 y y 6 P 8 w e w J U Y m E A A A A C G U V S r v r d u y / Y E 2 Z N M o o a 5 k R e U N G E x X D D i 2 8 2 9 3 + 8 p n Q T 8 t Z d k s j E y 8 k J 3 Y G X 3 f 8 t l O x 0 L u W D R i y L f e A 9 u s 3 g S < / D a t a M a s h u p > 
</file>

<file path=customXml/itemProps1.xml><?xml version="1.0" encoding="utf-8"?>
<ds:datastoreItem xmlns:ds="http://schemas.openxmlformats.org/officeDocument/2006/customXml" ds:itemID="{FC9FD796-3B3D-4475-9939-53504612663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Trade Log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Michael Baehr</cp:lastModifiedBy>
  <dcterms:created xsi:type="dcterms:W3CDTF">2026-04-02T22:47:49Z</dcterms:created>
  <dcterms:modified xsi:type="dcterms:W3CDTF">2026-04-09T23:27:57Z</dcterms:modified>
</cp:coreProperties>
</file>